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RXIU ELECTRONIC CAD\HV\Manteniment NOU\eborrany\PCAP\Annexos\Annexos a complimentar\"/>
    </mc:Choice>
  </mc:AlternateContent>
  <bookViews>
    <workbookView xWindow="0" yWindow="0" windowWidth="28800" windowHeight="11700"/>
  </bookViews>
  <sheets>
    <sheet name="OFERTA" sheetId="1" r:id="rId1"/>
  </sheets>
  <definedNames>
    <definedName name="_xlnm.Print_Area" localSheetId="0">OFERTA!$A$1:$G$59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C31" i="1" l="1"/>
  <c r="C30" i="1"/>
  <c r="C29" i="1"/>
  <c r="C28" i="1"/>
  <c r="C26" i="1"/>
  <c r="C25" i="1"/>
  <c r="C24" i="1"/>
  <c r="C23" i="1"/>
  <c r="C22" i="1"/>
  <c r="C21" i="1"/>
  <c r="C20" i="1"/>
  <c r="F29" i="1" l="1"/>
  <c r="G29" i="1" s="1"/>
  <c r="F30" i="1"/>
  <c r="G30" i="1" s="1"/>
  <c r="F31" i="1"/>
  <c r="G31" i="1" s="1"/>
  <c r="F28" i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0" i="1"/>
  <c r="G28" i="1" l="1"/>
  <c r="F27" i="1"/>
  <c r="G27" i="1" s="1"/>
  <c r="F19" i="1"/>
  <c r="G32" i="1" s="1"/>
  <c r="B39" i="1" s="1"/>
  <c r="G20" i="1"/>
  <c r="G19" i="1" s="1"/>
  <c r="B38" i="1" l="1"/>
  <c r="B37" i="1"/>
  <c r="B40" i="1" s="1"/>
  <c r="C39" i="1"/>
  <c r="C37" i="1" l="1"/>
  <c r="C38" i="1"/>
  <c r="C40" i="1" l="1"/>
</calcChain>
</file>

<file path=xl/sharedStrings.xml><?xml version="1.0" encoding="utf-8"?>
<sst xmlns="http://schemas.openxmlformats.org/spreadsheetml/2006/main" count="44" uniqueCount="42">
  <si>
    <t>IVA Exclòs</t>
  </si>
  <si>
    <t>IVA Inclòs</t>
  </si>
  <si>
    <r>
      <rPr>
        <b/>
        <sz val="11.5"/>
        <color theme="1"/>
        <rFont val="Calibri"/>
        <family val="2"/>
        <scheme val="minor"/>
      </rPr>
      <t>Nota:</t>
    </r>
    <r>
      <rPr>
        <i/>
        <sz val="11.5"/>
        <color theme="1"/>
        <rFont val="Calibri"/>
        <family val="2"/>
        <scheme val="minor"/>
      </rPr>
      <t xml:space="preserve"> només cal modificar les cel·les sombrejades en color groc. </t>
    </r>
  </si>
  <si>
    <t>A.1 Import anual</t>
  </si>
  <si>
    <t>Càlcul Import Licitació</t>
  </si>
  <si>
    <t>Oferta preu unitari      
€/unitat IVA exclòs</t>
  </si>
  <si>
    <t>Hores / unitats</t>
  </si>
  <si>
    <t>Import total oferta 
IVA exclòs</t>
  </si>
  <si>
    <t>Import total oferta 
IVA inclòs</t>
  </si>
  <si>
    <t>Ma d'obra de manteniment</t>
  </si>
  <si>
    <t>Tècnic oficial de 1a (laborables de 8 a 17h) </t>
  </si>
  <si>
    <t>Tècnics  (laborables de 7 a 15h) </t>
  </si>
  <si>
    <t>Tècnic  (laborables de 15 a 23h) </t>
  </si>
  <si>
    <t>Tècnic oficial de 1a (laborables de 10 a 19h) </t>
  </si>
  <si>
    <t>Coordinador especialista eficiència energètica (16h set) </t>
  </si>
  <si>
    <t>Tècnic (no laborables i horari nocturn de 23 a 7h) </t>
  </si>
  <si>
    <t>Tècnic (horari nocturn de 23 a 7h en cap de setmana i festius, (localitzable)) </t>
  </si>
  <si>
    <r>
      <t>Material i altres</t>
    </r>
    <r>
      <rPr>
        <sz val="11"/>
        <color rgb="FF000000"/>
        <rFont val="Calibri"/>
        <family val="2"/>
        <scheme val="minor"/>
      </rPr>
      <t> </t>
    </r>
  </si>
  <si>
    <t>Costos fixes manteniments preventius</t>
  </si>
  <si>
    <t>Petit material </t>
  </si>
  <si>
    <t>Maquinària diversa </t>
  </si>
  <si>
    <t>Softwares, integracions i desenvolupaments </t>
  </si>
  <si>
    <t xml:space="preserve">Import total  </t>
  </si>
  <si>
    <t>2025 (4mesos)</t>
  </si>
  <si>
    <t>2027 (12mesos)</t>
  </si>
  <si>
    <t>Import total oferta</t>
  </si>
  <si>
    <t>%</t>
  </si>
  <si>
    <t>Descompte del</t>
  </si>
  <si>
    <t>Preu Oficial 1a Horari Laboral (8-17h) [€/h]</t>
  </si>
  <si>
    <t>2026 (12 mesos)</t>
  </si>
  <si>
    <t>VEC</t>
  </si>
  <si>
    <t xml:space="preserve">EXERCICI </t>
  </si>
  <si>
    <t>Oferta preu unitari     
€/unitat IVA exclòs</t>
  </si>
  <si>
    <r>
      <t xml:space="preserve">Preu </t>
    </r>
    <r>
      <rPr>
        <b/>
        <u/>
        <sz val="11"/>
        <color theme="1"/>
        <rFont val="Calibri"/>
        <family val="2"/>
        <scheme val="minor"/>
      </rPr>
      <t xml:space="preserve">màxim </t>
    </r>
    <r>
      <rPr>
        <b/>
        <sz val="11"/>
        <color theme="1"/>
        <rFont val="Calibri"/>
        <family val="2"/>
        <scheme val="minor"/>
      </rPr>
      <t>unitari de sortida     
€/unitat IVA exclòs</t>
    </r>
  </si>
  <si>
    <t>EMPRESA</t>
  </si>
  <si>
    <t>NIF</t>
  </si>
  <si>
    <t xml:space="preserve">ANNEX 7.1. MODEL OFERTA ECONÒMICA. </t>
  </si>
  <si>
    <t>Pressupost base de licitació (28 mesos)</t>
  </si>
  <si>
    <t>Oferta econòmica anual</t>
  </si>
  <si>
    <t>A.2 Percentatge de descompte sobre la Banc de Preus TARIFEC</t>
  </si>
  <si>
    <t>A.3 Cost del servei per a manteniment correctiu fora del contracte</t>
  </si>
  <si>
    <t>Preu Oficial 1a fora Horari Laboral (17:01-7:59 h+festius 24h) [€/h]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</si>
</sst>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&quot;€&quot;_-;\-* #,##0\ &quot;€&quot;_-;_-* &quot;-&quot;??\ &quot;€&quot;_-;_-@_-"/>
    <numFmt numFmtId="165" formatCode="_-* #,##0.0_-;\-* #,##0.0_-;_-* &quot;-&quot;??_-;_-@_-"/>
    <numFmt numFmtId="166" formatCode="0.00_ ;\-0.00\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.5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4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medium">
        <color rgb="FF000000"/>
      </right>
      <top style="thick">
        <color indexed="64"/>
      </top>
      <bottom style="hair">
        <color indexed="64"/>
      </bottom>
      <diagonal/>
    </border>
    <border>
      <left style="medium">
        <color rgb="FF000000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rgb="FF000000"/>
      </right>
      <top style="hair">
        <color indexed="64"/>
      </top>
      <bottom style="hair">
        <color indexed="64"/>
      </bottom>
      <diagonal/>
    </border>
    <border>
      <left style="medium">
        <color rgb="FF000000"/>
      </left>
      <right/>
      <top style="medium">
        <color auto="1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auto="1"/>
      </top>
      <bottom style="medium">
        <color rgb="FF000000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1">
    <xf numFmtId="0" fontId="0" fillId="0" borderId="0" xfId="0"/>
    <xf numFmtId="43" fontId="0" fillId="3" borderId="2" xfId="3" applyFont="1" applyFill="1" applyBorder="1" applyAlignment="1" applyProtection="1">
      <alignment vertical="center"/>
      <protection locked="0"/>
    </xf>
    <xf numFmtId="165" fontId="0" fillId="3" borderId="29" xfId="3" applyNumberFormat="1" applyFont="1" applyFill="1" applyBorder="1" applyAlignment="1" applyProtection="1">
      <alignment vertical="center"/>
      <protection locked="0"/>
    </xf>
    <xf numFmtId="165" fontId="0" fillId="3" borderId="31" xfId="3" applyNumberFormat="1" applyFont="1" applyFill="1" applyBorder="1" applyAlignment="1" applyProtection="1">
      <alignment vertical="center"/>
      <protection locked="0"/>
    </xf>
    <xf numFmtId="9" fontId="0" fillId="3" borderId="35" xfId="2" applyFont="1" applyFill="1" applyBorder="1" applyAlignment="1" applyProtection="1">
      <alignment horizontal="center" vertical="center"/>
      <protection locked="0"/>
    </xf>
    <xf numFmtId="9" fontId="0" fillId="3" borderId="31" xfId="2" applyFont="1" applyFill="1" applyBorder="1" applyAlignment="1" applyProtection="1">
      <alignment horizontal="center" vertical="center"/>
      <protection locked="0"/>
    </xf>
    <xf numFmtId="9" fontId="0" fillId="3" borderId="33" xfId="2" applyFont="1" applyFill="1" applyBorder="1" applyAlignment="1" applyProtection="1">
      <alignment horizontal="center" vertical="center"/>
      <protection locked="0"/>
    </xf>
    <xf numFmtId="9" fontId="0" fillId="3" borderId="29" xfId="2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20" fillId="0" borderId="43" xfId="0" applyFont="1" applyBorder="1" applyProtection="1"/>
    <xf numFmtId="0" fontId="0" fillId="0" borderId="43" xfId="0" applyBorder="1" applyProtection="1"/>
    <xf numFmtId="0" fontId="5" fillId="0" borderId="0" xfId="0" applyFont="1" applyProtection="1"/>
    <xf numFmtId="0" fontId="2" fillId="0" borderId="0" xfId="0" applyFont="1" applyProtection="1"/>
    <xf numFmtId="0" fontId="15" fillId="0" borderId="0" xfId="0" applyFont="1" applyProtection="1"/>
    <xf numFmtId="0" fontId="11" fillId="0" borderId="0" xfId="0" applyFont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7" xfId="0" applyFont="1" applyFill="1" applyBorder="1" applyAlignment="1" applyProtection="1">
      <alignment horizontal="center" vertical="center"/>
    </xf>
    <xf numFmtId="0" fontId="18" fillId="2" borderId="39" xfId="0" applyFont="1" applyFill="1" applyBorder="1" applyAlignment="1" applyProtection="1">
      <alignment vertical="center"/>
    </xf>
    <xf numFmtId="0" fontId="18" fillId="2" borderId="40" xfId="0" applyFont="1" applyFill="1" applyBorder="1" applyAlignment="1" applyProtection="1">
      <alignment vertical="center"/>
    </xf>
    <xf numFmtId="44" fontId="0" fillId="0" borderId="40" xfId="1" applyFont="1" applyFill="1" applyBorder="1" applyAlignment="1" applyProtection="1">
      <alignment vertical="center"/>
    </xf>
    <xf numFmtId="44" fontId="0" fillId="0" borderId="41" xfId="1" applyFont="1" applyFill="1" applyBorder="1" applyAlignment="1" applyProtection="1">
      <alignment vertical="center"/>
    </xf>
    <xf numFmtId="44" fontId="0" fillId="0" borderId="0" xfId="1" applyFont="1" applyBorder="1" applyProtection="1"/>
    <xf numFmtId="0" fontId="18" fillId="2" borderId="3" xfId="0" applyFont="1" applyFill="1" applyBorder="1" applyAlignment="1" applyProtection="1">
      <alignment horizontal="left" vertical="center"/>
    </xf>
    <xf numFmtId="0" fontId="18" fillId="2" borderId="42" xfId="0" applyFont="1" applyFill="1" applyBorder="1" applyAlignment="1" applyProtection="1">
      <alignment horizontal="left" vertical="center"/>
    </xf>
    <xf numFmtId="0" fontId="12" fillId="0" borderId="0" xfId="0" applyFont="1" applyProtection="1"/>
    <xf numFmtId="9" fontId="0" fillId="0" borderId="0" xfId="2" applyFont="1" applyAlignment="1" applyProtection="1">
      <alignment vertical="center"/>
    </xf>
    <xf numFmtId="0" fontId="2" fillId="0" borderId="34" xfId="0" applyFont="1" applyBorder="1" applyAlignment="1" applyProtection="1">
      <alignment horizontal="right" vertical="center"/>
    </xf>
    <xf numFmtId="0" fontId="2" fillId="0" borderId="28" xfId="0" applyFont="1" applyBorder="1" applyAlignment="1" applyProtection="1">
      <alignment horizontal="right" vertical="center"/>
    </xf>
    <xf numFmtId="0" fontId="8" fillId="2" borderId="16" xfId="0" applyFont="1" applyFill="1" applyBorder="1" applyAlignment="1" applyProtection="1">
      <alignment horizontal="left"/>
    </xf>
    <xf numFmtId="0" fontId="8" fillId="2" borderId="17" xfId="0" applyFont="1" applyFill="1" applyBorder="1" applyAlignment="1" applyProtection="1">
      <alignment horizontal="center"/>
    </xf>
    <xf numFmtId="0" fontId="3" fillId="2" borderId="18" xfId="0" applyFont="1" applyFill="1" applyBorder="1" applyAlignment="1" applyProtection="1">
      <alignment vertical="center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0" xfId="0" applyFont="1" applyBorder="1" applyAlignment="1" applyProtection="1">
      <alignment horizontal="center" vertical="center" wrapText="1"/>
    </xf>
    <xf numFmtId="0" fontId="16" fillId="4" borderId="21" xfId="0" applyFont="1" applyFill="1" applyBorder="1" applyAlignment="1" applyProtection="1">
      <alignment horizontal="left" vertical="center"/>
    </xf>
    <xf numFmtId="0" fontId="16" fillId="4" borderId="7" xfId="0" applyFont="1" applyFill="1" applyBorder="1" applyAlignment="1" applyProtection="1">
      <alignment horizontal="left" vertical="center"/>
    </xf>
    <xf numFmtId="44" fontId="0" fillId="4" borderId="2" xfId="1" applyFont="1" applyFill="1" applyBorder="1" applyAlignment="1" applyProtection="1">
      <alignment vertical="center"/>
    </xf>
    <xf numFmtId="165" fontId="0" fillId="4" borderId="2" xfId="3" applyNumberFormat="1" applyFont="1" applyFill="1" applyBorder="1" applyAlignment="1" applyProtection="1">
      <alignment vertical="center"/>
    </xf>
    <xf numFmtId="44" fontId="0" fillId="4" borderId="22" xfId="1" applyFont="1" applyFill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7" xfId="0" applyFont="1" applyBorder="1" applyAlignment="1" applyProtection="1">
      <alignment horizontal="left" vertical="center"/>
    </xf>
    <xf numFmtId="44" fontId="0" fillId="0" borderId="2" xfId="1" applyFont="1" applyFill="1" applyBorder="1" applyAlignment="1" applyProtection="1">
      <alignment horizontal="right" vertical="center"/>
    </xf>
    <xf numFmtId="166" fontId="0" fillId="0" borderId="2" xfId="1" applyNumberFormat="1" applyFont="1" applyFill="1" applyBorder="1" applyAlignment="1" applyProtection="1">
      <alignment vertical="center"/>
    </xf>
    <xf numFmtId="44" fontId="0" fillId="0" borderId="2" xfId="1" applyFont="1" applyFill="1" applyBorder="1" applyAlignment="1" applyProtection="1">
      <alignment vertical="center"/>
    </xf>
    <xf numFmtId="164" fontId="0" fillId="0" borderId="22" xfId="0" applyNumberFormat="1" applyBorder="1" applyAlignment="1" applyProtection="1">
      <alignment vertical="center"/>
    </xf>
    <xf numFmtId="166" fontId="0" fillId="0" borderId="2" xfId="1" applyNumberFormat="1" applyFont="1" applyFill="1" applyBorder="1" applyAlignment="1" applyProtection="1">
      <alignment horizontal="right" vertical="center"/>
    </xf>
    <xf numFmtId="0" fontId="7" fillId="0" borderId="21" xfId="0" applyFont="1" applyBorder="1" applyAlignment="1" applyProtection="1">
      <alignment horizontal="left" vertical="center" wrapText="1"/>
    </xf>
    <xf numFmtId="0" fontId="7" fillId="0" borderId="7" xfId="0" applyFont="1" applyBorder="1" applyAlignment="1" applyProtection="1">
      <alignment horizontal="left" vertical="center" wrapText="1"/>
    </xf>
    <xf numFmtId="43" fontId="0" fillId="4" borderId="2" xfId="3" applyFont="1" applyFill="1" applyBorder="1" applyAlignment="1" applyProtection="1">
      <alignment vertical="center"/>
    </xf>
    <xf numFmtId="166" fontId="0" fillId="4" borderId="2" xfId="1" applyNumberFormat="1" applyFont="1" applyFill="1" applyBorder="1" applyAlignment="1" applyProtection="1">
      <alignment vertical="center"/>
    </xf>
    <xf numFmtId="164" fontId="0" fillId="4" borderId="22" xfId="0" applyNumberFormat="1" applyFill="1" applyBorder="1" applyAlignment="1" applyProtection="1">
      <alignment vertical="center"/>
    </xf>
    <xf numFmtId="0" fontId="9" fillId="2" borderId="23" xfId="0" applyFont="1" applyFill="1" applyBorder="1" applyProtection="1"/>
    <xf numFmtId="0" fontId="9" fillId="2" borderId="24" xfId="0" applyFont="1" applyFill="1" applyBorder="1" applyAlignment="1" applyProtection="1">
      <alignment horizontal="right" vertical="center"/>
    </xf>
    <xf numFmtId="0" fontId="9" fillId="2" borderId="24" xfId="0" applyFont="1" applyFill="1" applyBorder="1" applyAlignment="1" applyProtection="1">
      <alignment vertical="center"/>
    </xf>
    <xf numFmtId="44" fontId="9" fillId="2" borderId="25" xfId="0" applyNumberFormat="1" applyFont="1" applyFill="1" applyBorder="1" applyAlignment="1" applyProtection="1">
      <alignment vertical="center" wrapText="1"/>
    </xf>
    <xf numFmtId="0" fontId="10" fillId="2" borderId="9" xfId="0" applyFont="1" applyFill="1" applyBorder="1" applyAlignment="1" applyProtection="1">
      <alignment horizontal="center"/>
    </xf>
    <xf numFmtId="0" fontId="10" fillId="2" borderId="10" xfId="0" applyFont="1" applyFill="1" applyBorder="1" applyAlignment="1" applyProtection="1">
      <alignment horizontal="center" vertical="center"/>
    </xf>
    <xf numFmtId="0" fontId="10" fillId="2" borderId="11" xfId="0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 vertical="center" wrapText="1"/>
    </xf>
    <xf numFmtId="44" fontId="0" fillId="0" borderId="0" xfId="0" applyNumberFormat="1" applyAlignment="1" applyProtection="1">
      <alignment vertical="center"/>
    </xf>
    <xf numFmtId="44" fontId="0" fillId="0" borderId="13" xfId="0" applyNumberFormat="1" applyBorder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0" fontId="2" fillId="5" borderId="4" xfId="0" applyFont="1" applyFill="1" applyBorder="1" applyAlignment="1" applyProtection="1">
      <alignment horizontal="center" vertical="center" wrapText="1"/>
    </xf>
    <xf numFmtId="44" fontId="0" fillId="5" borderId="5" xfId="0" applyNumberFormat="1" applyFont="1" applyFill="1" applyBorder="1" applyAlignment="1" applyProtection="1">
      <alignment vertical="center"/>
    </xf>
    <xf numFmtId="44" fontId="0" fillId="5" borderId="14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horizontal="center" vertical="center" wrapText="1"/>
    </xf>
    <xf numFmtId="44" fontId="2" fillId="0" borderId="0" xfId="2" applyNumberFormat="1" applyFont="1" applyFill="1" applyBorder="1" applyAlignment="1" applyProtection="1">
      <alignment vertical="center"/>
    </xf>
    <xf numFmtId="0" fontId="14" fillId="0" borderId="0" xfId="0" applyFont="1" applyProtection="1"/>
    <xf numFmtId="0" fontId="8" fillId="2" borderId="15" xfId="0" applyFont="1" applyFill="1" applyBorder="1" applyAlignment="1" applyProtection="1">
      <alignment horizontal="left"/>
    </xf>
    <xf numFmtId="0" fontId="8" fillId="2" borderId="0" xfId="0" applyFont="1" applyFill="1" applyAlignment="1" applyProtection="1">
      <alignment horizontal="left"/>
    </xf>
    <xf numFmtId="0" fontId="0" fillId="0" borderId="6" xfId="0" applyBorder="1" applyProtection="1"/>
    <xf numFmtId="0" fontId="7" fillId="0" borderId="30" xfId="0" applyFont="1" applyBorder="1" applyAlignment="1" applyProtection="1">
      <alignment vertical="center"/>
    </xf>
    <xf numFmtId="0" fontId="7" fillId="0" borderId="32" xfId="0" applyFont="1" applyBorder="1" applyAlignment="1" applyProtection="1">
      <alignment vertical="center"/>
    </xf>
    <xf numFmtId="0" fontId="2" fillId="0" borderId="27" xfId="0" applyFont="1" applyBorder="1" applyAlignment="1" applyProtection="1">
      <alignment horizontal="center" vertical="center" wrapText="1"/>
    </xf>
    <xf numFmtId="0" fontId="7" fillId="0" borderId="36" xfId="0" applyFont="1" applyBorder="1" applyAlignment="1" applyProtection="1">
      <alignment horizontal="right" vertical="center"/>
    </xf>
    <xf numFmtId="0" fontId="7" fillId="0" borderId="37" xfId="0" applyFont="1" applyBorder="1" applyAlignment="1" applyProtection="1">
      <alignment horizontal="right" vertical="center"/>
    </xf>
    <xf numFmtId="0" fontId="7" fillId="0" borderId="38" xfId="0" applyFont="1" applyBorder="1" applyAlignment="1" applyProtection="1">
      <alignment horizontal="right" vertical="center"/>
    </xf>
    <xf numFmtId="0" fontId="0" fillId="0" borderId="30" xfId="0" applyBorder="1" applyProtection="1"/>
    <xf numFmtId="0" fontId="0" fillId="0" borderId="30" xfId="0" applyBorder="1" applyAlignment="1" applyProtection="1">
      <alignment horizontal="right"/>
    </xf>
    <xf numFmtId="0" fontId="7" fillId="0" borderId="34" xfId="0" applyFont="1" applyBorder="1" applyAlignment="1" applyProtection="1">
      <alignment horizontal="right" vertical="center"/>
    </xf>
    <xf numFmtId="0" fontId="7" fillId="0" borderId="35" xfId="0" applyFont="1" applyBorder="1" applyAlignment="1" applyProtection="1">
      <alignment horizontal="right" vertical="center"/>
    </xf>
    <xf numFmtId="0" fontId="7" fillId="0" borderId="28" xfId="0" applyFont="1" applyBorder="1" applyAlignment="1" applyProtection="1">
      <alignment horizontal="right" vertical="center" wrapText="1"/>
    </xf>
    <xf numFmtId="0" fontId="7" fillId="0" borderId="33" xfId="0" applyFont="1" applyBorder="1" applyAlignment="1" applyProtection="1">
      <alignment horizontal="right" vertical="center" wrapText="1"/>
    </xf>
    <xf numFmtId="0" fontId="4" fillId="0" borderId="0" xfId="0" applyFont="1" applyProtection="1"/>
    <xf numFmtId="1" fontId="0" fillId="0" borderId="0" xfId="0" applyNumberFormat="1" applyProtection="1"/>
    <xf numFmtId="44" fontId="0" fillId="0" borderId="0" xfId="0" applyNumberFormat="1" applyProtection="1"/>
    <xf numFmtId="0" fontId="0" fillId="0" borderId="0" xfId="0" applyAlignment="1" applyProtection="1">
      <alignment horizontal="right"/>
    </xf>
  </cellXfs>
  <cellStyles count="4">
    <cellStyle name="Coma" xfId="3" builtinId="3"/>
    <cellStyle name="Moneda" xfId="1" builtinId="4"/>
    <cellStyle name="Normal" xfId="0" builtinId="0"/>
    <cellStyle name="Percentat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47625</xdr:rowOff>
    </xdr:from>
    <xdr:to>
      <xdr:col>1</xdr:col>
      <xdr:colOff>1705631</xdr:colOff>
      <xdr:row>1</xdr:row>
      <xdr:rowOff>466725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38125"/>
          <a:ext cx="3248681" cy="419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W88"/>
  <sheetViews>
    <sheetView showGridLines="0" tabSelected="1" zoomScaleNormal="100" zoomScaleSheetLayoutView="100" workbookViewId="0">
      <selection activeCell="D10" sqref="D10"/>
    </sheetView>
  </sheetViews>
  <sheetFormatPr defaultColWidth="0" defaultRowHeight="15" zeroHeight="1" outlineLevelCol="1" x14ac:dyDescent="0.25"/>
  <cols>
    <col min="1" max="1" width="23.140625" style="8" customWidth="1"/>
    <col min="2" max="2" width="34.5703125" style="8" bestFit="1" customWidth="1"/>
    <col min="3" max="3" width="17.140625" style="8" customWidth="1"/>
    <col min="4" max="4" width="14.85546875" style="8" customWidth="1"/>
    <col min="5" max="5" width="17.85546875" style="8" customWidth="1"/>
    <col min="6" max="6" width="20.42578125" style="8" customWidth="1"/>
    <col min="7" max="7" width="18.7109375" style="8" customWidth="1"/>
    <col min="8" max="8" width="3.7109375" style="8" customWidth="1" outlineLevel="1"/>
    <col min="9" max="9" width="18.7109375" style="8" hidden="1" customWidth="1"/>
    <col min="10" max="23" width="0" style="8" hidden="1" customWidth="1"/>
    <col min="24" max="16384" width="11.42578125" style="8" hidden="1"/>
  </cols>
  <sheetData>
    <row r="1" spans="1:8" x14ac:dyDescent="0.25"/>
    <row r="2" spans="1:8" ht="42.75" customHeight="1" x14ac:dyDescent="0.25"/>
    <row r="3" spans="1:8" ht="42.75" customHeight="1" x14ac:dyDescent="0.35">
      <c r="A3" s="9" t="s">
        <v>36</v>
      </c>
      <c r="B3" s="10"/>
      <c r="C3" s="10"/>
      <c r="D3" s="10"/>
      <c r="E3" s="10"/>
      <c r="F3" s="10"/>
      <c r="G3" s="10"/>
    </row>
    <row r="4" spans="1:8" s="12" customFormat="1" ht="25.5" customHeight="1" x14ac:dyDescent="0.3">
      <c r="A4" s="11"/>
    </row>
    <row r="5" spans="1:8" s="12" customFormat="1" ht="24" customHeight="1" x14ac:dyDescent="0.3">
      <c r="A5" s="13"/>
      <c r="F5" s="14"/>
    </row>
    <row r="6" spans="1:8" x14ac:dyDescent="0.25"/>
    <row r="7" spans="1:8" x14ac:dyDescent="0.25"/>
    <row r="8" spans="1:8" ht="15.75" thickBot="1" x14ac:dyDescent="0.3">
      <c r="B8" s="15"/>
      <c r="C8" s="15"/>
      <c r="D8" s="15"/>
      <c r="E8" s="15"/>
      <c r="G8" s="15"/>
    </row>
    <row r="9" spans="1:8" ht="31.5" customHeight="1" thickBot="1" x14ac:dyDescent="0.3">
      <c r="B9" s="15"/>
      <c r="C9" s="15"/>
      <c r="D9" s="16" t="s">
        <v>0</v>
      </c>
      <c r="E9" s="17" t="s">
        <v>1</v>
      </c>
      <c r="F9" s="15"/>
    </row>
    <row r="10" spans="1:8" ht="33" customHeight="1" thickBot="1" x14ac:dyDescent="0.3">
      <c r="B10" s="18" t="s">
        <v>37</v>
      </c>
      <c r="C10" s="19"/>
      <c r="D10" s="20">
        <v>1349862.26</v>
      </c>
      <c r="E10" s="21">
        <f>+D10*1.21</f>
        <v>1633333.3345999999</v>
      </c>
      <c r="G10" s="22"/>
      <c r="H10" s="22"/>
    </row>
    <row r="11" spans="1:8" ht="27.75" customHeight="1" thickBot="1" x14ac:dyDescent="0.3">
      <c r="B11" s="23" t="s">
        <v>30</v>
      </c>
      <c r="C11" s="24"/>
      <c r="D11" s="20">
        <v>2584022.0499999998</v>
      </c>
      <c r="E11" s="21"/>
      <c r="F11" s="15"/>
      <c r="G11" s="15"/>
    </row>
    <row r="12" spans="1:8" ht="15.75" customHeight="1" x14ac:dyDescent="0.25">
      <c r="A12" s="25" t="s">
        <v>2</v>
      </c>
      <c r="B12" s="25"/>
      <c r="C12" s="25"/>
      <c r="D12" s="25"/>
      <c r="E12" s="25"/>
      <c r="F12" s="15"/>
      <c r="G12" s="15"/>
    </row>
    <row r="13" spans="1:8" ht="15.75" thickBot="1" x14ac:dyDescent="0.3">
      <c r="B13" s="15"/>
      <c r="C13" s="26"/>
      <c r="D13" s="15"/>
      <c r="E13" s="15"/>
      <c r="F13" s="15"/>
      <c r="G13" s="15"/>
    </row>
    <row r="14" spans="1:8" x14ac:dyDescent="0.25">
      <c r="B14" s="27" t="s">
        <v>34</v>
      </c>
      <c r="C14" s="4"/>
      <c r="D14" s="4"/>
      <c r="E14" s="5"/>
      <c r="F14" s="15"/>
      <c r="G14" s="15"/>
    </row>
    <row r="15" spans="1:8" ht="15.75" thickBot="1" x14ac:dyDescent="0.3">
      <c r="B15" s="28" t="s">
        <v>35</v>
      </c>
      <c r="C15" s="6"/>
      <c r="D15" s="6"/>
      <c r="E15" s="7"/>
      <c r="F15" s="15"/>
      <c r="G15" s="15"/>
    </row>
    <row r="16" spans="1:8" ht="15.75" thickBot="1" x14ac:dyDescent="0.3">
      <c r="B16" s="15"/>
      <c r="C16" s="26"/>
      <c r="D16" s="15"/>
      <c r="E16" s="15"/>
      <c r="F16" s="15"/>
      <c r="G16" s="15"/>
    </row>
    <row r="17" spans="1:7" ht="33" customHeight="1" thickBot="1" x14ac:dyDescent="0.4">
      <c r="A17" s="29" t="s">
        <v>3</v>
      </c>
      <c r="B17" s="30"/>
      <c r="C17" s="30"/>
      <c r="D17" s="30"/>
      <c r="E17" s="30"/>
      <c r="F17" s="30"/>
      <c r="G17" s="31"/>
    </row>
    <row r="18" spans="1:7" ht="75" customHeight="1" thickTop="1" x14ac:dyDescent="0.25">
      <c r="A18" s="32" t="s">
        <v>4</v>
      </c>
      <c r="B18" s="33"/>
      <c r="C18" s="34" t="s">
        <v>33</v>
      </c>
      <c r="D18" s="34" t="s">
        <v>32</v>
      </c>
      <c r="E18" s="34" t="s">
        <v>6</v>
      </c>
      <c r="F18" s="34" t="s">
        <v>7</v>
      </c>
      <c r="G18" s="35" t="s">
        <v>8</v>
      </c>
    </row>
    <row r="19" spans="1:7" x14ac:dyDescent="0.25">
      <c r="A19" s="36" t="s">
        <v>9</v>
      </c>
      <c r="B19" s="37"/>
      <c r="C19" s="38"/>
      <c r="D19" s="39"/>
      <c r="E19" s="38"/>
      <c r="F19" s="38">
        <f>SUM(F20:F26)</f>
        <v>0</v>
      </c>
      <c r="G19" s="40">
        <f>SUM(G20:G26)</f>
        <v>0</v>
      </c>
    </row>
    <row r="20" spans="1:7" ht="17.25" customHeight="1" x14ac:dyDescent="0.25">
      <c r="A20" s="41" t="s">
        <v>10</v>
      </c>
      <c r="B20" s="42"/>
      <c r="C20" s="43">
        <f>37.5/1.21</f>
        <v>30.991735537190085</v>
      </c>
      <c r="D20" s="1"/>
      <c r="E20" s="44">
        <v>2080</v>
      </c>
      <c r="F20" s="45">
        <f>D20*E20</f>
        <v>0</v>
      </c>
      <c r="G20" s="46">
        <f>F20*1.21</f>
        <v>0</v>
      </c>
    </row>
    <row r="21" spans="1:7" ht="17.25" customHeight="1" x14ac:dyDescent="0.25">
      <c r="A21" s="41" t="s">
        <v>11</v>
      </c>
      <c r="B21" s="42"/>
      <c r="C21" s="43">
        <f>29.5/1.21</f>
        <v>24.380165289256198</v>
      </c>
      <c r="D21" s="1"/>
      <c r="E21" s="44">
        <v>2080</v>
      </c>
      <c r="F21" s="45">
        <f>D21*E21</f>
        <v>0</v>
      </c>
      <c r="G21" s="46">
        <f t="shared" ref="G21:G27" si="0">F21*1.21</f>
        <v>0</v>
      </c>
    </row>
    <row r="22" spans="1:7" ht="17.25" customHeight="1" x14ac:dyDescent="0.25">
      <c r="A22" s="41" t="s">
        <v>12</v>
      </c>
      <c r="B22" s="42"/>
      <c r="C22" s="43">
        <f>29.5/1.21</f>
        <v>24.380165289256198</v>
      </c>
      <c r="D22" s="1"/>
      <c r="E22" s="44">
        <v>2080</v>
      </c>
      <c r="F22" s="45">
        <f>D22*E22</f>
        <v>0</v>
      </c>
      <c r="G22" s="46">
        <f t="shared" si="0"/>
        <v>0</v>
      </c>
    </row>
    <row r="23" spans="1:7" ht="17.25" customHeight="1" x14ac:dyDescent="0.25">
      <c r="A23" s="41" t="s">
        <v>13</v>
      </c>
      <c r="B23" s="42"/>
      <c r="C23" s="43">
        <f>37.5/1.21</f>
        <v>30.991735537190085</v>
      </c>
      <c r="D23" s="1"/>
      <c r="E23" s="44">
        <v>2080</v>
      </c>
      <c r="F23" s="45">
        <f t="shared" ref="F23:F26" si="1">D23*E23</f>
        <v>0</v>
      </c>
      <c r="G23" s="46">
        <f t="shared" si="0"/>
        <v>0</v>
      </c>
    </row>
    <row r="24" spans="1:7" ht="17.25" customHeight="1" x14ac:dyDescent="0.25">
      <c r="A24" s="41" t="s">
        <v>14</v>
      </c>
      <c r="B24" s="42"/>
      <c r="C24" s="43">
        <f>45/1.21</f>
        <v>37.190082644628099</v>
      </c>
      <c r="D24" s="1"/>
      <c r="E24" s="47">
        <v>832</v>
      </c>
      <c r="F24" s="45">
        <f t="shared" si="1"/>
        <v>0</v>
      </c>
      <c r="G24" s="46">
        <f t="shared" si="0"/>
        <v>0</v>
      </c>
    </row>
    <row r="25" spans="1:7" ht="17.25" customHeight="1" x14ac:dyDescent="0.25">
      <c r="A25" s="41" t="s">
        <v>15</v>
      </c>
      <c r="B25" s="42"/>
      <c r="C25" s="43">
        <f>45/1.21</f>
        <v>37.190082644628099</v>
      </c>
      <c r="D25" s="1"/>
      <c r="E25" s="47">
        <v>3872</v>
      </c>
      <c r="F25" s="45">
        <f t="shared" si="1"/>
        <v>0</v>
      </c>
      <c r="G25" s="46">
        <f t="shared" si="0"/>
        <v>0</v>
      </c>
    </row>
    <row r="26" spans="1:7" ht="30.75" customHeight="1" x14ac:dyDescent="0.25">
      <c r="A26" s="48" t="s">
        <v>16</v>
      </c>
      <c r="B26" s="49"/>
      <c r="C26" s="43">
        <f>40/1.21</f>
        <v>33.057851239669425</v>
      </c>
      <c r="D26" s="1"/>
      <c r="E26" s="47">
        <v>952</v>
      </c>
      <c r="F26" s="45">
        <f t="shared" si="1"/>
        <v>0</v>
      </c>
      <c r="G26" s="46">
        <f t="shared" si="0"/>
        <v>0</v>
      </c>
    </row>
    <row r="27" spans="1:7" ht="17.25" customHeight="1" x14ac:dyDescent="0.25">
      <c r="A27" s="36" t="s">
        <v>17</v>
      </c>
      <c r="B27" s="37"/>
      <c r="C27" s="38"/>
      <c r="D27" s="50"/>
      <c r="E27" s="51"/>
      <c r="F27" s="38">
        <f>SUM(F28:F31)</f>
        <v>0</v>
      </c>
      <c r="G27" s="52">
        <f t="shared" si="0"/>
        <v>0</v>
      </c>
    </row>
    <row r="28" spans="1:7" ht="17.25" customHeight="1" x14ac:dyDescent="0.25">
      <c r="A28" s="41" t="s">
        <v>18</v>
      </c>
      <c r="B28" s="42"/>
      <c r="C28" s="43">
        <f>96000/1.21</f>
        <v>79338.842975206615</v>
      </c>
      <c r="D28" s="1"/>
      <c r="E28" s="44">
        <v>1</v>
      </c>
      <c r="F28" s="45">
        <f>D28*E28</f>
        <v>0</v>
      </c>
      <c r="G28" s="46">
        <f>F28*1.21</f>
        <v>0</v>
      </c>
    </row>
    <row r="29" spans="1:7" ht="17.25" customHeight="1" x14ac:dyDescent="0.25">
      <c r="A29" s="41" t="s">
        <v>19</v>
      </c>
      <c r="B29" s="42"/>
      <c r="C29" s="43">
        <f>14520/1.21</f>
        <v>12000</v>
      </c>
      <c r="D29" s="1"/>
      <c r="E29" s="44">
        <v>1</v>
      </c>
      <c r="F29" s="45">
        <f t="shared" ref="F29:F31" si="2">D29*E29</f>
        <v>0</v>
      </c>
      <c r="G29" s="46">
        <f t="shared" ref="G29:G31" si="3">F29*1.21</f>
        <v>0</v>
      </c>
    </row>
    <row r="30" spans="1:7" ht="17.25" customHeight="1" x14ac:dyDescent="0.25">
      <c r="A30" s="41" t="s">
        <v>20</v>
      </c>
      <c r="B30" s="42"/>
      <c r="C30" s="43">
        <f>16000/1.21</f>
        <v>13223.140495867769</v>
      </c>
      <c r="D30" s="1"/>
      <c r="E30" s="44">
        <v>1</v>
      </c>
      <c r="F30" s="45">
        <f t="shared" si="2"/>
        <v>0</v>
      </c>
      <c r="G30" s="46">
        <f t="shared" si="3"/>
        <v>0</v>
      </c>
    </row>
    <row r="31" spans="1:7" ht="17.25" customHeight="1" thickBot="1" x14ac:dyDescent="0.3">
      <c r="A31" s="41" t="s">
        <v>21</v>
      </c>
      <c r="B31" s="42"/>
      <c r="C31" s="43">
        <f>45000/1.21</f>
        <v>37190.082644628099</v>
      </c>
      <c r="D31" s="1"/>
      <c r="E31" s="44">
        <v>1</v>
      </c>
      <c r="F31" s="45">
        <f t="shared" si="2"/>
        <v>0</v>
      </c>
      <c r="G31" s="46">
        <f t="shared" si="3"/>
        <v>0</v>
      </c>
    </row>
    <row r="32" spans="1:7" ht="33.75" customHeight="1" thickBot="1" x14ac:dyDescent="0.35">
      <c r="A32" s="53"/>
      <c r="B32" s="54"/>
      <c r="C32" s="55"/>
      <c r="D32" s="54" t="s">
        <v>38</v>
      </c>
      <c r="E32" s="54"/>
      <c r="F32" s="54" t="s">
        <v>22</v>
      </c>
      <c r="G32" s="56">
        <f>F19+F27</f>
        <v>0</v>
      </c>
    </row>
    <row r="33" spans="1:7" x14ac:dyDescent="0.25">
      <c r="B33" s="15"/>
      <c r="C33" s="26"/>
      <c r="D33" s="15"/>
      <c r="E33" s="15"/>
      <c r="F33" s="15"/>
      <c r="G33" s="15"/>
    </row>
    <row r="34" spans="1:7" x14ac:dyDescent="0.25">
      <c r="B34" s="15"/>
      <c r="C34" s="26"/>
      <c r="D34" s="15"/>
      <c r="E34" s="15"/>
      <c r="F34" s="15"/>
      <c r="G34" s="15"/>
    </row>
    <row r="35" spans="1:7" ht="15.75" thickBot="1" x14ac:dyDescent="0.3">
      <c r="B35" s="15"/>
      <c r="C35" s="26"/>
      <c r="D35" s="15"/>
      <c r="E35" s="15"/>
      <c r="F35" s="15"/>
      <c r="G35" s="15"/>
    </row>
    <row r="36" spans="1:7" ht="15.75" thickTop="1" x14ac:dyDescent="0.25">
      <c r="A36" s="57" t="s">
        <v>31</v>
      </c>
      <c r="B36" s="58" t="s">
        <v>0</v>
      </c>
      <c r="C36" s="59" t="s">
        <v>1</v>
      </c>
      <c r="E36" s="60"/>
    </row>
    <row r="37" spans="1:7" ht="15" customHeight="1" x14ac:dyDescent="0.25">
      <c r="A37" s="61" t="s">
        <v>23</v>
      </c>
      <c r="B37" s="62">
        <f>G32/12*4</f>
        <v>0</v>
      </c>
      <c r="C37" s="63">
        <f t="shared" ref="C37:C38" si="4">B37*1.21</f>
        <v>0</v>
      </c>
      <c r="E37" s="64"/>
    </row>
    <row r="38" spans="1:7" ht="15" customHeight="1" x14ac:dyDescent="0.25">
      <c r="A38" s="61" t="s">
        <v>29</v>
      </c>
      <c r="B38" s="62">
        <f>G32</f>
        <v>0</v>
      </c>
      <c r="C38" s="63">
        <f t="shared" si="4"/>
        <v>0</v>
      </c>
      <c r="E38" s="64"/>
    </row>
    <row r="39" spans="1:7" ht="15" customHeight="1" x14ac:dyDescent="0.25">
      <c r="A39" s="61" t="s">
        <v>24</v>
      </c>
      <c r="B39" s="62">
        <f>G32/12*12</f>
        <v>0</v>
      </c>
      <c r="C39" s="63">
        <f t="shared" ref="C39" si="5">B39*1.21</f>
        <v>0</v>
      </c>
      <c r="E39" s="64"/>
    </row>
    <row r="40" spans="1:7" ht="15.75" customHeight="1" thickBot="1" x14ac:dyDescent="0.3">
      <c r="A40" s="65" t="s">
        <v>25</v>
      </c>
      <c r="B40" s="66">
        <f>SUM(B37:B39)</f>
        <v>0</v>
      </c>
      <c r="C40" s="67">
        <f>SUM(C37:C39)</f>
        <v>0</v>
      </c>
      <c r="E40" s="68"/>
    </row>
    <row r="41" spans="1:7" ht="15.75" thickTop="1" x14ac:dyDescent="0.25">
      <c r="B41" s="15"/>
      <c r="C41" s="26"/>
      <c r="D41" s="15"/>
      <c r="E41" s="15"/>
      <c r="F41" s="15"/>
      <c r="G41" s="15"/>
    </row>
    <row r="42" spans="1:7" x14ac:dyDescent="0.25">
      <c r="B42" s="15"/>
      <c r="C42" s="26"/>
      <c r="D42" s="15"/>
      <c r="E42" s="15"/>
      <c r="F42" s="15"/>
      <c r="G42" s="15"/>
    </row>
    <row r="43" spans="1:7" x14ac:dyDescent="0.25">
      <c r="A43" s="69"/>
      <c r="B43" s="70"/>
      <c r="C43" s="70"/>
      <c r="F43" s="15"/>
      <c r="G43" s="15"/>
    </row>
    <row r="44" spans="1:7" x14ac:dyDescent="0.25">
      <c r="A44" s="71"/>
      <c r="B44" s="70"/>
      <c r="C44" s="70"/>
      <c r="F44" s="15"/>
      <c r="G44" s="15"/>
    </row>
    <row r="45" spans="1:7" x14ac:dyDescent="0.25">
      <c r="B45" s="15"/>
      <c r="C45" s="26"/>
      <c r="D45" s="15"/>
      <c r="E45" s="15"/>
      <c r="F45" s="15"/>
      <c r="G45" s="15"/>
    </row>
    <row r="46" spans="1:7" ht="21.75" thickBot="1" x14ac:dyDescent="0.4">
      <c r="A46" s="72" t="s">
        <v>39</v>
      </c>
      <c r="B46" s="73"/>
      <c r="C46" s="73"/>
      <c r="D46" s="73"/>
      <c r="E46" s="73"/>
      <c r="F46" s="73"/>
      <c r="G46" s="15"/>
    </row>
    <row r="47" spans="1:7" ht="35.25" customHeight="1" x14ac:dyDescent="0.25">
      <c r="A47" s="74"/>
      <c r="B47" s="75"/>
      <c r="C47" s="75"/>
      <c r="D47" s="75"/>
      <c r="E47" s="76"/>
      <c r="F47" s="77" t="s">
        <v>26</v>
      </c>
    </row>
    <row r="48" spans="1:7" ht="36.75" customHeight="1" thickBot="1" x14ac:dyDescent="0.3">
      <c r="A48" s="78" t="s">
        <v>27</v>
      </c>
      <c r="B48" s="79"/>
      <c r="C48" s="79"/>
      <c r="D48" s="79"/>
      <c r="E48" s="80"/>
      <c r="F48" s="2"/>
    </row>
    <row r="49" spans="1:23" x14ac:dyDescent="0.25"/>
    <row r="50" spans="1:23" ht="21.75" thickBot="1" x14ac:dyDescent="0.4">
      <c r="A50" s="72" t="s">
        <v>40</v>
      </c>
      <c r="B50" s="73"/>
      <c r="C50" s="73"/>
      <c r="D50" s="73"/>
      <c r="E50" s="73"/>
      <c r="F50" s="73"/>
      <c r="G50" s="15"/>
    </row>
    <row r="51" spans="1:23" ht="30.75" thickBot="1" x14ac:dyDescent="0.3">
      <c r="A51" s="74"/>
      <c r="B51" s="81"/>
      <c r="C51" s="81"/>
      <c r="D51" s="82"/>
      <c r="E51" s="82"/>
      <c r="F51" s="77" t="s">
        <v>5</v>
      </c>
    </row>
    <row r="52" spans="1:23" ht="25.5" customHeight="1" x14ac:dyDescent="0.25">
      <c r="A52" s="83" t="s">
        <v>28</v>
      </c>
      <c r="B52" s="84"/>
      <c r="C52" s="84"/>
      <c r="D52" s="84"/>
      <c r="E52" s="84"/>
      <c r="F52" s="3"/>
    </row>
    <row r="53" spans="1:23" ht="24.75" customHeight="1" thickBot="1" x14ac:dyDescent="0.3">
      <c r="A53" s="85" t="s">
        <v>41</v>
      </c>
      <c r="B53" s="86"/>
      <c r="C53" s="86"/>
      <c r="D53" s="86"/>
      <c r="E53" s="86"/>
      <c r="F53" s="2"/>
    </row>
    <row r="54" spans="1:23" x14ac:dyDescent="0.25"/>
    <row r="55" spans="1:23" ht="15.75" x14ac:dyDescent="0.25">
      <c r="A55" s="87"/>
    </row>
    <row r="56" spans="1:23" hidden="1" x14ac:dyDescent="0.25"/>
    <row r="57" spans="1:23" hidden="1" x14ac:dyDescent="0.25"/>
    <row r="58" spans="1:23" hidden="1" x14ac:dyDescent="0.25"/>
    <row r="59" spans="1:23" hidden="1" x14ac:dyDescent="0.25"/>
    <row r="60" spans="1:23" hidden="1" x14ac:dyDescent="0.25">
      <c r="U60" s="88"/>
      <c r="V60" s="88"/>
      <c r="W60" s="88"/>
    </row>
    <row r="61" spans="1:23" hidden="1" x14ac:dyDescent="0.25">
      <c r="D61" s="89"/>
      <c r="E61" s="89"/>
    </row>
    <row r="62" spans="1:23" hidden="1" x14ac:dyDescent="0.25">
      <c r="D62" s="89"/>
      <c r="E62" s="89"/>
    </row>
    <row r="63" spans="1:23" hidden="1" x14ac:dyDescent="0.25"/>
    <row r="64" spans="1:23" hidden="1" x14ac:dyDescent="0.25"/>
    <row r="65" spans="3:9" hidden="1" x14ac:dyDescent="0.25">
      <c r="C65" s="90"/>
    </row>
    <row r="66" spans="3:9" hidden="1" x14ac:dyDescent="0.25"/>
    <row r="67" spans="3:9" hidden="1" x14ac:dyDescent="0.25">
      <c r="D67" s="90"/>
      <c r="E67" s="90"/>
    </row>
    <row r="68" spans="3:9" hidden="1" x14ac:dyDescent="0.25">
      <c r="D68" s="90"/>
      <c r="E68" s="90"/>
    </row>
    <row r="69" spans="3:9" hidden="1" x14ac:dyDescent="0.25">
      <c r="D69" s="90"/>
      <c r="E69" s="90"/>
    </row>
    <row r="70" spans="3:9" hidden="1" x14ac:dyDescent="0.25"/>
    <row r="71" spans="3:9" hidden="1" x14ac:dyDescent="0.25"/>
    <row r="72" spans="3:9" hidden="1" x14ac:dyDescent="0.25"/>
    <row r="73" spans="3:9" hidden="1" x14ac:dyDescent="0.25"/>
    <row r="74" spans="3:9" hidden="1" x14ac:dyDescent="0.25"/>
    <row r="75" spans="3:9" hidden="1" x14ac:dyDescent="0.25"/>
    <row r="76" spans="3:9" hidden="1" x14ac:dyDescent="0.25">
      <c r="D76" s="89"/>
      <c r="E76" s="89"/>
      <c r="F76" s="89"/>
      <c r="G76" s="89"/>
      <c r="H76" s="89"/>
      <c r="I76" s="89"/>
    </row>
    <row r="77" spans="3:9" hidden="1" x14ac:dyDescent="0.25"/>
    <row r="78" spans="3:9" hidden="1" x14ac:dyDescent="0.25"/>
    <row r="79" spans="3:9" hidden="1" x14ac:dyDescent="0.25"/>
    <row r="80" spans="3:9" hidden="1" x14ac:dyDescent="0.25"/>
    <row r="81" spans="6:9" hidden="1" x14ac:dyDescent="0.25"/>
    <row r="82" spans="6:9" hidden="1" x14ac:dyDescent="0.25"/>
    <row r="83" spans="6:9" hidden="1" x14ac:dyDescent="0.25"/>
    <row r="84" spans="6:9" hidden="1" x14ac:dyDescent="0.25">
      <c r="F84" s="89"/>
      <c r="G84" s="89"/>
      <c r="H84" s="89"/>
      <c r="I84" s="89"/>
    </row>
    <row r="85" spans="6:9" x14ac:dyDescent="0.25"/>
    <row r="86" spans="6:9" x14ac:dyDescent="0.25"/>
    <row r="87" spans="6:9" x14ac:dyDescent="0.25"/>
    <row r="88" spans="6:9" x14ac:dyDescent="0.25"/>
  </sheetData>
  <sheetProtection algorithmName="SHA-512" hashValue="cPzPLnv1mtuZs0LzUghj1PDtbkl1iU12AvVk3YMaFpmq8ELCHCt5OFnwT4Jh8jh0Rmh1/SAzp/ed6o5/dsaAQw==" saltValue="/a0ugv3FfRXxQcpwbGDiQg==" spinCount="100000" sheet="1" objects="1" scenarios="1"/>
  <mergeCells count="22">
    <mergeCell ref="A52:E52"/>
    <mergeCell ref="A53:E53"/>
    <mergeCell ref="A48:E48"/>
    <mergeCell ref="B11:C11"/>
    <mergeCell ref="C14:E14"/>
    <mergeCell ref="C15:E15"/>
    <mergeCell ref="A27:B27"/>
    <mergeCell ref="A28:B28"/>
    <mergeCell ref="A29:B29"/>
    <mergeCell ref="A30:B30"/>
    <mergeCell ref="A31:B31"/>
    <mergeCell ref="A18:B18"/>
    <mergeCell ref="A19:B19"/>
    <mergeCell ref="A50:F50"/>
    <mergeCell ref="A46:F46"/>
    <mergeCell ref="A20:B20"/>
    <mergeCell ref="A26:B26"/>
    <mergeCell ref="A21:B21"/>
    <mergeCell ref="A22:B22"/>
    <mergeCell ref="A23:B23"/>
    <mergeCell ref="A24:B24"/>
    <mergeCell ref="A25:B25"/>
  </mergeCells>
  <pageMargins left="0.7" right="0.7" top="0.75" bottom="0.75" header="0.3" footer="0.3"/>
  <pageSetup paperSize="9" scale="61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CAD xmlns="bd83cfd1-3bf2-4c70-9be5-d0ba651c4e10">Esborrany el model preparat per publicar esta a la carpeta document licitació_model correcte</observacionsCAD>
    <observacionsHV xmlns="bd83cfd1-3bf2-4c70-9be5-d0ba651c4e10" xsi:nil="true"/>
    <ESTAT xmlns="bd83cfd1-3bf2-4c70-9be5-d0ba651c4e1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492ACD44977F4AA0D5023AB3B7DA07" ma:contentTypeVersion="14" ma:contentTypeDescription="Crea un document nou" ma:contentTypeScope="" ma:versionID="2a971e56085e4a210643fb8ac37b7c13">
  <xsd:schema xmlns:xsd="http://www.w3.org/2001/XMLSchema" xmlns:xs="http://www.w3.org/2001/XMLSchema" xmlns:p="http://schemas.microsoft.com/office/2006/metadata/properties" xmlns:ns2="bd83cfd1-3bf2-4c70-9be5-d0ba651c4e10" xmlns:ns3="3704d646-4453-4338-8222-3e9da865be9b" targetNamespace="http://schemas.microsoft.com/office/2006/metadata/properties" ma:root="true" ma:fieldsID="564fa5ed2e83d56fe5fa3dc7446f319b" ns2:_="" ns3:_="">
    <xsd:import namespace="bd83cfd1-3bf2-4c70-9be5-d0ba651c4e10"/>
    <xsd:import namespace="3704d646-4453-4338-8222-3e9da865be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observacionsCAD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observacionsHV" minOccurs="0"/>
                <xsd:element ref="ns2:ESTA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83cfd1-3bf2-4c70-9be5-d0ba651c4e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observacionsCAD" ma:index="14" nillable="true" ma:displayName="observacions CAD" ma:format="Dropdown" ma:internalName="observacionsCAD">
      <xsd:simpleType>
        <xsd:restriction base="dms:Text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observacionsHV" ma:index="20" nillable="true" ma:displayName="observacions HV" ma:format="Dropdown" ma:internalName="observacionsHV">
      <xsd:simpleType>
        <xsd:restriction base="dms:Text">
          <xsd:maxLength value="255"/>
        </xsd:restriction>
      </xsd:simpleType>
    </xsd:element>
    <xsd:element name="ESTAT" ma:index="21" nillable="true" ma:displayName="ESTAT" ma:format="Dropdown" ma:internalName="ESTAT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04d646-4453-4338-8222-3e9da865be9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6A6D5F-3401-4351-86E5-405A029307B9}">
  <ds:schemaRefs>
    <ds:schemaRef ds:uri="http://purl.org/dc/elements/1.1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http://purl.org/dc/terms/"/>
    <ds:schemaRef ds:uri="3704d646-4453-4338-8222-3e9da865be9b"/>
    <ds:schemaRef ds:uri="bd83cfd1-3bf2-4c70-9be5-d0ba651c4e10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3B247F2-5DB1-4AB6-BFDD-ED98F754EA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83cfd1-3bf2-4c70-9be5-d0ba651c4e10"/>
    <ds:schemaRef ds:uri="3704d646-4453-4338-8222-3e9da865be9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BEDB8F6-BA58-4C4E-9DD6-D9E9F7FBF1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OFERTA</vt:lpstr>
      <vt:lpstr>OFERTA!Àrea_d'impressió</vt:lpstr>
    </vt:vector>
  </TitlesOfParts>
  <Manager/>
  <Company>Fujitsu UTELT2B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Duran López, Joan</dc:creator>
  <cp:keywords/>
  <dc:description/>
  <cp:lastModifiedBy>Rodriguez Busquet, Xenia</cp:lastModifiedBy>
  <cp:revision/>
  <dcterms:created xsi:type="dcterms:W3CDTF">2020-11-10T13:34:19Z</dcterms:created>
  <dcterms:modified xsi:type="dcterms:W3CDTF">2025-04-08T06:25:03Z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0x01010097492ACD44977F4AA0D5023AB3B7DA07</vt:lpwstr>
  </property>
</Properties>
</file>